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or/data/teaching/Excel/data/"/>
    </mc:Choice>
  </mc:AlternateContent>
  <xr:revisionPtr revIDLastSave="0" documentId="13_ncr:1_{B1B95C5B-2083-2C49-8156-0DCF2CAF20D8}" xr6:coauthVersionLast="47" xr6:coauthVersionMax="47" xr10:uidLastSave="{00000000-0000-0000-0000-000000000000}"/>
  <bookViews>
    <workbookView xWindow="0" yWindow="880" windowWidth="36000" windowHeight="22500" xr2:uid="{58D56D3A-4D68-44DD-814F-8042E59B3088}"/>
  </bookViews>
  <sheets>
    <sheet name="grades" sheetId="1" r:id="rId1"/>
    <sheet name="grades-multiyear" sheetId="4" r:id="rId2"/>
    <sheet name="grades-multiyear-sol" sheetId="5" r:id="rId3"/>
    <sheet name="personal-info" sheetId="2" r:id="rId4"/>
    <sheet name="personal-info-2" sheetId="3" r:id="rId5"/>
    <sheet name="grades-so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" l="1"/>
  <c r="L2" i="6"/>
  <c r="J3" i="6"/>
  <c r="L3" i="6"/>
  <c r="J4" i="6"/>
  <c r="L4" i="6"/>
  <c r="J5" i="6"/>
  <c r="L5" i="6"/>
  <c r="J6" i="6"/>
  <c r="L6" i="6"/>
  <c r="J7" i="6"/>
  <c r="L7" i="6"/>
  <c r="J8" i="6"/>
  <c r="L8" i="6"/>
  <c r="J9" i="6"/>
  <c r="L9" i="6"/>
  <c r="J10" i="6"/>
  <c r="L10" i="6"/>
  <c r="J11" i="6"/>
  <c r="L11" i="6"/>
  <c r="J12" i="6"/>
  <c r="L12" i="6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" i="5"/>
  <c r="J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M3" i="3"/>
  <c r="M4" i="3"/>
  <c r="M5" i="3"/>
  <c r="M6" i="3"/>
  <c r="M7" i="3"/>
  <c r="M8" i="3"/>
  <c r="M9" i="3"/>
  <c r="M10" i="3"/>
  <c r="M11" i="3"/>
  <c r="M12" i="3"/>
  <c r="M2" i="3"/>
  <c r="L3" i="3"/>
  <c r="L4" i="3"/>
  <c r="L5" i="3"/>
  <c r="L6" i="3"/>
  <c r="L7" i="3"/>
  <c r="L8" i="3"/>
  <c r="L9" i="3"/>
  <c r="L10" i="3"/>
  <c r="L11" i="3"/>
  <c r="L12" i="3"/>
  <c r="L2" i="3"/>
  <c r="G3" i="3"/>
  <c r="G4" i="3"/>
  <c r="G5" i="3"/>
  <c r="G6" i="3"/>
  <c r="G7" i="3"/>
  <c r="G8" i="3"/>
  <c r="G9" i="3"/>
  <c r="G10" i="3"/>
  <c r="G11" i="3"/>
  <c r="G12" i="3"/>
  <c r="G2" i="3"/>
  <c r="J3" i="3"/>
  <c r="K3" i="3"/>
  <c r="J4" i="3"/>
  <c r="K4" i="3"/>
  <c r="J5" i="3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K2" i="3"/>
  <c r="J2" i="3"/>
</calcChain>
</file>

<file path=xl/sharedStrings.xml><?xml version="1.0" encoding="utf-8"?>
<sst xmlns="http://schemas.openxmlformats.org/spreadsheetml/2006/main" count="326" uniqueCount="85">
  <si>
    <t>ID</t>
  </si>
  <si>
    <t>first name</t>
  </si>
  <si>
    <t>last name</t>
  </si>
  <si>
    <t>literature</t>
  </si>
  <si>
    <t>math</t>
  </si>
  <si>
    <t>Dan</t>
  </si>
  <si>
    <t>Brown</t>
  </si>
  <si>
    <t>JK</t>
  </si>
  <si>
    <t>Rowling</t>
  </si>
  <si>
    <t>Leonardo</t>
  </si>
  <si>
    <t>De  Vinci</t>
  </si>
  <si>
    <t>Marie</t>
  </si>
  <si>
    <t>Curie</t>
  </si>
  <si>
    <t>Albert</t>
  </si>
  <si>
    <t>Einstein</t>
  </si>
  <si>
    <t>Moses</t>
  </si>
  <si>
    <t>Rabenu</t>
  </si>
  <si>
    <t>behavior</t>
  </si>
  <si>
    <t>history</t>
  </si>
  <si>
    <t>Thatcher</t>
  </si>
  <si>
    <t>Margaret</t>
  </si>
  <si>
    <t>Rosa</t>
  </si>
  <si>
    <t>Parks</t>
  </si>
  <si>
    <t>Agatha</t>
  </si>
  <si>
    <t>Christie</t>
  </si>
  <si>
    <t>dictation</t>
  </si>
  <si>
    <t>Frank</t>
  </si>
  <si>
    <t>Sinatra</t>
  </si>
  <si>
    <t>Mohammed</t>
  </si>
  <si>
    <t>Ali</t>
  </si>
  <si>
    <t>Birth date</t>
  </si>
  <si>
    <t>Sex</t>
  </si>
  <si>
    <t>M</t>
  </si>
  <si>
    <t>F</t>
  </si>
  <si>
    <t>7/11/1867</t>
  </si>
  <si>
    <t>15/04/1452</t>
  </si>
  <si>
    <t>14/03/1879</t>
  </si>
  <si>
    <t>15/09/1890</t>
  </si>
  <si>
    <t>26/02/-1393</t>
  </si>
  <si>
    <t>2573</t>
  </si>
  <si>
    <t>9612</t>
  </si>
  <si>
    <t>5143</t>
  </si>
  <si>
    <t>762</t>
  </si>
  <si>
    <t>93</t>
  </si>
  <si>
    <t>7634</t>
  </si>
  <si>
    <t>1867</t>
  </si>
  <si>
    <t>9000</t>
  </si>
  <si>
    <t>7355</t>
  </si>
  <si>
    <t>473</t>
  </si>
  <si>
    <t>3851</t>
  </si>
  <si>
    <t>Town of birth</t>
  </si>
  <si>
    <t>Country of birth</t>
  </si>
  <si>
    <t>UK</t>
  </si>
  <si>
    <t>Exeter</t>
  </si>
  <si>
    <t>Yate</t>
  </si>
  <si>
    <t>NH, USA</t>
  </si>
  <si>
    <t>Anchiano</t>
  </si>
  <si>
    <t>Italy</t>
  </si>
  <si>
    <t>Warsaw</t>
  </si>
  <si>
    <t>Poland</t>
  </si>
  <si>
    <t>Ulm</t>
  </si>
  <si>
    <t>Germany</t>
  </si>
  <si>
    <t>Tuskegee</t>
  </si>
  <si>
    <t>AL, USA</t>
  </si>
  <si>
    <t>Grantham</t>
  </si>
  <si>
    <t>Hoboken</t>
  </si>
  <si>
    <t>NJ, USA</t>
  </si>
  <si>
    <t>Torquay</t>
  </si>
  <si>
    <t>?</t>
  </si>
  <si>
    <t>Goshen</t>
  </si>
  <si>
    <t>Louisville</t>
  </si>
  <si>
    <t>KY, USA</t>
  </si>
  <si>
    <t>Full name</t>
  </si>
  <si>
    <t>Birth place</t>
  </si>
  <si>
    <t>Sex (full)</t>
  </si>
  <si>
    <t>Born in the USA?</t>
  </si>
  <si>
    <t>Birth year</t>
  </si>
  <si>
    <t>Era</t>
  </si>
  <si>
    <t>Somewhere</t>
  </si>
  <si>
    <t>grade</t>
  </si>
  <si>
    <t>excellent courses</t>
  </si>
  <si>
    <t>last test date</t>
  </si>
  <si>
    <t>average</t>
  </si>
  <si>
    <t>activity</t>
  </si>
  <si>
    <t>annual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</si>
</sst>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6" fontId="0" fillId="0" borderId="0" xfId="0" applyNumberFormat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C8B9-3A2A-495F-882D-E330E824D21F}">
  <dimension ref="A1:H12"/>
  <sheetViews>
    <sheetView tabSelected="1" zoomScale="120" zoomScaleNormal="120" workbookViewId="0"/>
  </sheetViews>
  <sheetFormatPr baseColWidth="10" defaultColWidth="8.83203125" defaultRowHeight="15" x14ac:dyDescent="0.2"/>
  <cols>
    <col min="1" max="1" width="8.83203125" style="8"/>
    <col min="2" max="3" width="10.5" customWidth="1"/>
    <col min="4" max="8" width="9" style="3"/>
    <col min="9" max="16384" width="8.83203125" style="6"/>
  </cols>
  <sheetData>
    <row r="1" spans="1:8" s="5" customFormat="1" x14ac:dyDescent="0.2">
      <c r="A1" s="7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25</v>
      </c>
      <c r="G1" s="2" t="s">
        <v>18</v>
      </c>
      <c r="H1" s="2" t="s">
        <v>17</v>
      </c>
    </row>
    <row r="2" spans="1:8" x14ac:dyDescent="0.2">
      <c r="A2" s="8" t="s">
        <v>39</v>
      </c>
      <c r="B2" t="s">
        <v>5</v>
      </c>
      <c r="C2" t="s">
        <v>6</v>
      </c>
      <c r="D2" s="3">
        <v>73</v>
      </c>
      <c r="E2" s="3">
        <v>73</v>
      </c>
      <c r="F2" s="3">
        <v>90</v>
      </c>
      <c r="G2" s="3">
        <v>100</v>
      </c>
      <c r="H2" s="3">
        <v>9</v>
      </c>
    </row>
    <row r="3" spans="1:8" x14ac:dyDescent="0.2">
      <c r="A3" s="8" t="s">
        <v>40</v>
      </c>
      <c r="B3" t="s">
        <v>7</v>
      </c>
      <c r="C3" t="s">
        <v>8</v>
      </c>
      <c r="D3" s="3">
        <v>100</v>
      </c>
      <c r="E3" s="3">
        <v>50</v>
      </c>
      <c r="F3" s="3">
        <v>81</v>
      </c>
      <c r="G3" s="3">
        <v>90</v>
      </c>
      <c r="H3" s="3">
        <v>7</v>
      </c>
    </row>
    <row r="4" spans="1:8" x14ac:dyDescent="0.2">
      <c r="A4" s="8" t="s">
        <v>41</v>
      </c>
      <c r="B4" t="s">
        <v>9</v>
      </c>
      <c r="C4" t="s">
        <v>10</v>
      </c>
      <c r="D4" s="3">
        <v>80</v>
      </c>
      <c r="E4" s="3">
        <v>91</v>
      </c>
      <c r="F4" s="3">
        <v>72</v>
      </c>
      <c r="G4" s="3">
        <v>99</v>
      </c>
      <c r="H4" s="3">
        <v>6</v>
      </c>
    </row>
    <row r="5" spans="1:8" x14ac:dyDescent="0.2">
      <c r="A5" s="8" t="s">
        <v>42</v>
      </c>
      <c r="B5" t="s">
        <v>11</v>
      </c>
      <c r="C5" t="s">
        <v>12</v>
      </c>
      <c r="D5" s="3">
        <v>78</v>
      </c>
      <c r="E5" s="3">
        <v>100</v>
      </c>
      <c r="F5" s="3">
        <v>86</v>
      </c>
      <c r="G5" s="3">
        <v>70</v>
      </c>
      <c r="H5" s="3">
        <v>8</v>
      </c>
    </row>
    <row r="6" spans="1:8" x14ac:dyDescent="0.2">
      <c r="A6" s="8" t="s">
        <v>43</v>
      </c>
      <c r="B6" t="s">
        <v>13</v>
      </c>
      <c r="C6" t="s">
        <v>14</v>
      </c>
      <c r="D6" s="3">
        <v>91</v>
      </c>
      <c r="E6" s="3">
        <v>40</v>
      </c>
      <c r="F6" s="3">
        <v>73</v>
      </c>
      <c r="G6" s="3">
        <v>65</v>
      </c>
      <c r="H6" s="3">
        <v>10</v>
      </c>
    </row>
    <row r="7" spans="1:8" x14ac:dyDescent="0.2">
      <c r="A7" s="8" t="s">
        <v>44</v>
      </c>
      <c r="B7" t="s">
        <v>21</v>
      </c>
      <c r="C7" t="s">
        <v>22</v>
      </c>
      <c r="D7" s="3">
        <v>82</v>
      </c>
      <c r="E7" s="3">
        <v>71</v>
      </c>
      <c r="F7" s="3">
        <v>91</v>
      </c>
      <c r="G7" s="3">
        <v>100</v>
      </c>
      <c r="H7" s="3">
        <v>4</v>
      </c>
    </row>
    <row r="8" spans="1:8" x14ac:dyDescent="0.2">
      <c r="A8" s="8" t="s">
        <v>45</v>
      </c>
      <c r="B8" t="s">
        <v>20</v>
      </c>
      <c r="C8" t="s">
        <v>19</v>
      </c>
      <c r="D8" s="3">
        <v>81</v>
      </c>
      <c r="E8" s="3">
        <v>66</v>
      </c>
      <c r="F8" s="3">
        <v>62</v>
      </c>
      <c r="G8" s="3">
        <v>80</v>
      </c>
      <c r="H8" s="3">
        <v>5</v>
      </c>
    </row>
    <row r="9" spans="1:8" x14ac:dyDescent="0.2">
      <c r="A9" s="8" t="s">
        <v>46</v>
      </c>
      <c r="B9" t="s">
        <v>26</v>
      </c>
      <c r="C9" t="s">
        <v>27</v>
      </c>
      <c r="D9" s="3">
        <v>86</v>
      </c>
      <c r="E9" s="3">
        <v>71</v>
      </c>
      <c r="F9" s="3">
        <v>62</v>
      </c>
      <c r="G9" s="3">
        <v>77</v>
      </c>
      <c r="H9" s="3">
        <v>6</v>
      </c>
    </row>
    <row r="10" spans="1:8" x14ac:dyDescent="0.2">
      <c r="A10" s="8" t="s">
        <v>47</v>
      </c>
      <c r="B10" t="s">
        <v>23</v>
      </c>
      <c r="C10" t="s">
        <v>24</v>
      </c>
      <c r="D10" s="3">
        <v>91</v>
      </c>
      <c r="E10" s="3">
        <v>71</v>
      </c>
      <c r="F10" s="3">
        <v>88</v>
      </c>
      <c r="G10" s="3">
        <v>82</v>
      </c>
      <c r="H10" s="3">
        <v>8</v>
      </c>
    </row>
    <row r="11" spans="1:8" x14ac:dyDescent="0.2">
      <c r="A11" s="8" t="s">
        <v>48</v>
      </c>
      <c r="B11" t="s">
        <v>15</v>
      </c>
      <c r="C11" t="s">
        <v>16</v>
      </c>
      <c r="D11" s="3">
        <v>70</v>
      </c>
      <c r="E11" s="3">
        <v>50</v>
      </c>
      <c r="F11" s="3">
        <v>80</v>
      </c>
      <c r="G11" s="3">
        <v>100</v>
      </c>
      <c r="H11" s="3">
        <v>10</v>
      </c>
    </row>
    <row r="12" spans="1:8" x14ac:dyDescent="0.2">
      <c r="A12" s="8" t="s">
        <v>49</v>
      </c>
      <c r="B12" t="s">
        <v>28</v>
      </c>
      <c r="C12" t="s">
        <v>29</v>
      </c>
      <c r="D12" s="3">
        <v>85</v>
      </c>
      <c r="E12" s="3">
        <v>81</v>
      </c>
      <c r="F12" s="3">
        <v>92</v>
      </c>
      <c r="G12" s="3">
        <v>95</v>
      </c>
      <c r="H12" s="3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9623-E35D-3A48-A537-C6FB90268178}">
  <dimension ref="A1:I23"/>
  <sheetViews>
    <sheetView zoomScale="120" zoomScaleNormal="120" workbookViewId="0"/>
  </sheetViews>
  <sheetFormatPr baseColWidth="10" defaultColWidth="8.83203125" defaultRowHeight="15" x14ac:dyDescent="0.2"/>
  <cols>
    <col min="1" max="2" width="8.83203125" style="8"/>
    <col min="3" max="4" width="10.5" customWidth="1"/>
    <col min="5" max="9" width="8.83203125" style="3"/>
    <col min="10" max="16384" width="8.83203125" style="6"/>
  </cols>
  <sheetData>
    <row r="1" spans="1:9" s="5" customFormat="1" x14ac:dyDescent="0.2">
      <c r="A1" s="7" t="s">
        <v>0</v>
      </c>
      <c r="B1" s="7" t="s">
        <v>79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25</v>
      </c>
      <c r="H1" s="2" t="s">
        <v>18</v>
      </c>
      <c r="I1" s="2" t="s">
        <v>17</v>
      </c>
    </row>
    <row r="2" spans="1:9" x14ac:dyDescent="0.2">
      <c r="A2" s="3">
        <v>93</v>
      </c>
      <c r="B2" s="3">
        <v>7</v>
      </c>
      <c r="C2" t="s">
        <v>13</v>
      </c>
      <c r="D2" t="s">
        <v>14</v>
      </c>
      <c r="E2" s="3">
        <v>91</v>
      </c>
      <c r="F2" s="3">
        <v>40</v>
      </c>
      <c r="G2" s="3">
        <v>73</v>
      </c>
      <c r="H2" s="3">
        <v>65</v>
      </c>
      <c r="I2" s="3">
        <v>10</v>
      </c>
    </row>
    <row r="3" spans="1:9" x14ac:dyDescent="0.2">
      <c r="A3" s="3">
        <v>473</v>
      </c>
      <c r="B3" s="3">
        <v>7</v>
      </c>
      <c r="C3" t="s">
        <v>15</v>
      </c>
      <c r="D3" t="s">
        <v>16</v>
      </c>
      <c r="E3" s="3">
        <v>70</v>
      </c>
      <c r="F3" s="3">
        <v>50</v>
      </c>
      <c r="G3" s="3">
        <v>80</v>
      </c>
      <c r="H3" s="3">
        <v>100</v>
      </c>
      <c r="I3" s="3">
        <v>10</v>
      </c>
    </row>
    <row r="4" spans="1:9" x14ac:dyDescent="0.2">
      <c r="A4" s="3">
        <v>762</v>
      </c>
      <c r="B4" s="3">
        <v>7</v>
      </c>
      <c r="C4" t="s">
        <v>11</v>
      </c>
      <c r="D4" t="s">
        <v>12</v>
      </c>
      <c r="E4" s="3">
        <v>78</v>
      </c>
      <c r="F4" s="3">
        <v>100</v>
      </c>
      <c r="G4" s="3">
        <v>86</v>
      </c>
      <c r="H4" s="3">
        <v>70</v>
      </c>
      <c r="I4" s="3">
        <v>8</v>
      </c>
    </row>
    <row r="5" spans="1:9" x14ac:dyDescent="0.2">
      <c r="A5" s="3">
        <v>1867</v>
      </c>
      <c r="B5" s="3">
        <v>7</v>
      </c>
      <c r="C5" t="s">
        <v>20</v>
      </c>
      <c r="D5" t="s">
        <v>19</v>
      </c>
      <c r="E5" s="3">
        <v>81</v>
      </c>
      <c r="F5" s="3">
        <v>66</v>
      </c>
      <c r="G5" s="3">
        <v>62</v>
      </c>
      <c r="H5" s="3">
        <v>80</v>
      </c>
      <c r="I5" s="3">
        <v>5</v>
      </c>
    </row>
    <row r="6" spans="1:9" x14ac:dyDescent="0.2">
      <c r="A6" s="3">
        <v>2573</v>
      </c>
      <c r="B6" s="3">
        <v>7</v>
      </c>
      <c r="C6" t="s">
        <v>5</v>
      </c>
      <c r="D6" t="s">
        <v>6</v>
      </c>
      <c r="E6" s="3">
        <v>73</v>
      </c>
      <c r="F6" s="3">
        <v>73</v>
      </c>
      <c r="G6" s="3">
        <v>90</v>
      </c>
      <c r="H6" s="3">
        <v>100</v>
      </c>
      <c r="I6" s="3">
        <v>9</v>
      </c>
    </row>
    <row r="7" spans="1:9" x14ac:dyDescent="0.2">
      <c r="A7" s="3">
        <v>3851</v>
      </c>
      <c r="B7" s="3">
        <v>7</v>
      </c>
      <c r="C7" t="s">
        <v>28</v>
      </c>
      <c r="D7" t="s">
        <v>29</v>
      </c>
      <c r="E7" s="3">
        <v>85</v>
      </c>
      <c r="F7" s="3">
        <v>81</v>
      </c>
      <c r="G7" s="3">
        <v>92</v>
      </c>
      <c r="H7" s="3">
        <v>95</v>
      </c>
      <c r="I7" s="3">
        <v>7</v>
      </c>
    </row>
    <row r="8" spans="1:9" x14ac:dyDescent="0.2">
      <c r="A8" s="3">
        <v>5143</v>
      </c>
      <c r="B8" s="3">
        <v>7</v>
      </c>
      <c r="C8" t="s">
        <v>9</v>
      </c>
      <c r="D8" t="s">
        <v>10</v>
      </c>
      <c r="E8" s="3">
        <v>80</v>
      </c>
      <c r="F8" s="3">
        <v>91</v>
      </c>
      <c r="G8" s="3">
        <v>72</v>
      </c>
      <c r="H8" s="3">
        <v>99</v>
      </c>
      <c r="I8" s="3">
        <v>6</v>
      </c>
    </row>
    <row r="9" spans="1:9" x14ac:dyDescent="0.2">
      <c r="A9" s="3">
        <v>7355</v>
      </c>
      <c r="B9" s="3">
        <v>7</v>
      </c>
      <c r="C9" t="s">
        <v>23</v>
      </c>
      <c r="D9" t="s">
        <v>24</v>
      </c>
      <c r="E9" s="3">
        <v>91</v>
      </c>
      <c r="F9" s="3">
        <v>71</v>
      </c>
      <c r="G9" s="3">
        <v>88</v>
      </c>
      <c r="H9" s="3">
        <v>82</v>
      </c>
      <c r="I9" s="3">
        <v>8</v>
      </c>
    </row>
    <row r="10" spans="1:9" x14ac:dyDescent="0.2">
      <c r="A10" s="3">
        <v>7634</v>
      </c>
      <c r="B10" s="3">
        <v>7</v>
      </c>
      <c r="C10" t="s">
        <v>21</v>
      </c>
      <c r="D10" t="s">
        <v>22</v>
      </c>
      <c r="E10" s="3">
        <v>82</v>
      </c>
      <c r="F10" s="3">
        <v>71</v>
      </c>
      <c r="G10" s="3">
        <v>91</v>
      </c>
      <c r="H10" s="3">
        <v>100</v>
      </c>
      <c r="I10" s="3">
        <v>4</v>
      </c>
    </row>
    <row r="11" spans="1:9" x14ac:dyDescent="0.2">
      <c r="A11" s="3">
        <v>9000</v>
      </c>
      <c r="B11" s="3">
        <v>7</v>
      </c>
      <c r="C11" t="s">
        <v>26</v>
      </c>
      <c r="D11" t="s">
        <v>27</v>
      </c>
      <c r="E11" s="3">
        <v>86</v>
      </c>
      <c r="F11" s="3">
        <v>71</v>
      </c>
      <c r="G11" s="3">
        <v>62</v>
      </c>
      <c r="H11" s="3">
        <v>77</v>
      </c>
      <c r="I11" s="3">
        <v>6</v>
      </c>
    </row>
    <row r="12" spans="1:9" x14ac:dyDescent="0.2">
      <c r="A12" s="3">
        <v>9612</v>
      </c>
      <c r="B12" s="3">
        <v>7</v>
      </c>
      <c r="C12" t="s">
        <v>7</v>
      </c>
      <c r="D12" t="s">
        <v>8</v>
      </c>
      <c r="E12" s="3">
        <v>100</v>
      </c>
      <c r="F12" s="3">
        <v>50</v>
      </c>
      <c r="G12" s="3">
        <v>81</v>
      </c>
      <c r="H12" s="3">
        <v>90</v>
      </c>
      <c r="I12" s="3">
        <v>7</v>
      </c>
    </row>
    <row r="13" spans="1:9" x14ac:dyDescent="0.2">
      <c r="A13" s="3">
        <v>93</v>
      </c>
      <c r="B13" s="3">
        <v>8</v>
      </c>
      <c r="C13" t="s">
        <v>13</v>
      </c>
      <c r="D13" t="s">
        <v>14</v>
      </c>
      <c r="E13" s="3">
        <v>77</v>
      </c>
      <c r="F13" s="3">
        <v>38</v>
      </c>
      <c r="G13" s="3">
        <v>83</v>
      </c>
      <c r="H13" s="3">
        <v>79</v>
      </c>
      <c r="I13" s="3">
        <v>10</v>
      </c>
    </row>
    <row r="14" spans="1:9" x14ac:dyDescent="0.2">
      <c r="A14" s="3">
        <v>473</v>
      </c>
      <c r="B14" s="3">
        <v>8</v>
      </c>
      <c r="C14" t="s">
        <v>15</v>
      </c>
      <c r="D14" t="s">
        <v>16</v>
      </c>
      <c r="E14" s="3">
        <v>78</v>
      </c>
      <c r="F14" s="3">
        <v>38</v>
      </c>
      <c r="G14" s="3">
        <v>91</v>
      </c>
      <c r="H14" s="3">
        <v>90</v>
      </c>
      <c r="I14" s="3">
        <v>10</v>
      </c>
    </row>
    <row r="15" spans="1:9" x14ac:dyDescent="0.2">
      <c r="A15" s="3">
        <v>762</v>
      </c>
      <c r="B15" s="3">
        <v>8</v>
      </c>
      <c r="C15" t="s">
        <v>11</v>
      </c>
      <c r="D15" t="s">
        <v>12</v>
      </c>
      <c r="E15" s="3">
        <v>75</v>
      </c>
      <c r="F15" s="3">
        <v>100</v>
      </c>
      <c r="G15" s="3">
        <v>84</v>
      </c>
      <c r="H15" s="3">
        <v>85</v>
      </c>
      <c r="I15" s="3">
        <v>7</v>
      </c>
    </row>
    <row r="16" spans="1:9" x14ac:dyDescent="0.2">
      <c r="A16" s="3">
        <v>1867</v>
      </c>
      <c r="B16" s="3">
        <v>8</v>
      </c>
      <c r="C16" t="s">
        <v>20</v>
      </c>
      <c r="D16" t="s">
        <v>19</v>
      </c>
      <c r="E16" s="3">
        <v>83</v>
      </c>
      <c r="F16" s="3">
        <v>75</v>
      </c>
      <c r="G16" s="3">
        <v>48</v>
      </c>
      <c r="H16" s="3">
        <v>70</v>
      </c>
      <c r="I16" s="3">
        <v>6</v>
      </c>
    </row>
    <row r="17" spans="1:9" x14ac:dyDescent="0.2">
      <c r="A17" s="3">
        <v>2573</v>
      </c>
      <c r="B17" s="3">
        <v>8</v>
      </c>
      <c r="C17" t="s">
        <v>5</v>
      </c>
      <c r="D17" t="s">
        <v>6</v>
      </c>
      <c r="E17" s="3">
        <v>76</v>
      </c>
      <c r="F17" s="3">
        <v>62</v>
      </c>
      <c r="G17" s="3">
        <v>95</v>
      </c>
      <c r="H17" s="3">
        <v>98</v>
      </c>
      <c r="I17" s="3">
        <v>10</v>
      </c>
    </row>
    <row r="18" spans="1:9" x14ac:dyDescent="0.2">
      <c r="A18" s="3">
        <v>3851</v>
      </c>
      <c r="B18" s="3">
        <v>8</v>
      </c>
      <c r="C18" t="s">
        <v>28</v>
      </c>
      <c r="D18" t="s">
        <v>29</v>
      </c>
      <c r="E18" s="3">
        <v>99</v>
      </c>
      <c r="F18" s="3">
        <v>69</v>
      </c>
      <c r="G18" s="3">
        <v>95</v>
      </c>
      <c r="H18" s="3">
        <v>99</v>
      </c>
      <c r="I18" s="3">
        <v>10</v>
      </c>
    </row>
    <row r="19" spans="1:9" x14ac:dyDescent="0.2">
      <c r="A19" s="3">
        <v>5143</v>
      </c>
      <c r="B19" s="3">
        <v>8</v>
      </c>
      <c r="C19" t="s">
        <v>9</v>
      </c>
      <c r="D19" t="s">
        <v>10</v>
      </c>
      <c r="E19" s="3">
        <v>82</v>
      </c>
      <c r="F19" s="3">
        <v>86</v>
      </c>
      <c r="G19" s="3">
        <v>79</v>
      </c>
      <c r="H19" s="3">
        <v>100</v>
      </c>
      <c r="I19" s="3">
        <v>5</v>
      </c>
    </row>
    <row r="20" spans="1:9" x14ac:dyDescent="0.2">
      <c r="A20" s="3">
        <v>7355</v>
      </c>
      <c r="B20" s="3">
        <v>8</v>
      </c>
      <c r="C20" t="s">
        <v>23</v>
      </c>
      <c r="D20" t="s">
        <v>24</v>
      </c>
      <c r="E20" s="3">
        <v>100</v>
      </c>
      <c r="F20" s="3">
        <v>61</v>
      </c>
      <c r="G20" s="3">
        <v>95</v>
      </c>
      <c r="H20" s="3">
        <v>78</v>
      </c>
      <c r="I20" s="3">
        <v>10</v>
      </c>
    </row>
    <row r="21" spans="1:9" x14ac:dyDescent="0.2">
      <c r="A21" s="3">
        <v>7634</v>
      </c>
      <c r="B21" s="3">
        <v>8</v>
      </c>
      <c r="C21" t="s">
        <v>21</v>
      </c>
      <c r="D21" t="s">
        <v>22</v>
      </c>
      <c r="E21" s="3">
        <v>82</v>
      </c>
      <c r="F21" s="3">
        <v>80</v>
      </c>
      <c r="G21" s="3">
        <v>88</v>
      </c>
      <c r="H21" s="3">
        <v>95</v>
      </c>
      <c r="I21" s="3">
        <v>6</v>
      </c>
    </row>
    <row r="22" spans="1:9" x14ac:dyDescent="0.2">
      <c r="A22" s="3">
        <v>9000</v>
      </c>
      <c r="B22" s="3">
        <v>8</v>
      </c>
      <c r="C22" t="s">
        <v>26</v>
      </c>
      <c r="D22" t="s">
        <v>27</v>
      </c>
      <c r="E22" s="3">
        <v>100</v>
      </c>
      <c r="F22" s="3">
        <v>82</v>
      </c>
      <c r="G22" s="3">
        <v>62</v>
      </c>
      <c r="H22" s="3">
        <v>86</v>
      </c>
      <c r="I22" s="3">
        <v>4</v>
      </c>
    </row>
    <row r="23" spans="1:9" x14ac:dyDescent="0.2">
      <c r="A23" s="3">
        <v>9612</v>
      </c>
      <c r="B23" s="3">
        <v>8</v>
      </c>
      <c r="C23" t="s">
        <v>7</v>
      </c>
      <c r="D23" t="s">
        <v>8</v>
      </c>
      <c r="E23" s="3">
        <v>100</v>
      </c>
      <c r="F23" s="3">
        <v>54</v>
      </c>
      <c r="G23" s="3">
        <v>89</v>
      </c>
      <c r="H23" s="3">
        <v>97</v>
      </c>
      <c r="I23" s="3">
        <v>8</v>
      </c>
    </row>
  </sheetData>
  <sortState xmlns:xlrd2="http://schemas.microsoft.com/office/spreadsheetml/2017/richdata2" ref="A13:I23">
    <sortCondition ref="A13:A23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05D5-253E-EB4D-A62A-DA81A99B343F}">
  <dimension ref="A1:L23"/>
  <sheetViews>
    <sheetView zoomScale="120" zoomScaleNormal="120" workbookViewId="0">
      <selection activeCell="K2" sqref="K2"/>
    </sheetView>
  </sheetViews>
  <sheetFormatPr baseColWidth="10" defaultColWidth="8.83203125" defaultRowHeight="15" x14ac:dyDescent="0.2"/>
  <cols>
    <col min="1" max="2" width="8.83203125" style="8"/>
    <col min="3" max="4" width="10.5" customWidth="1"/>
    <col min="5" max="10" width="8.83203125" style="3"/>
    <col min="11" max="11" width="12.6640625" style="3" bestFit="1" customWidth="1"/>
    <col min="12" max="12" width="12.33203125" style="4" customWidth="1"/>
    <col min="13" max="16384" width="8.83203125" style="6"/>
  </cols>
  <sheetData>
    <row r="1" spans="1:12" s="5" customFormat="1" x14ac:dyDescent="0.2">
      <c r="A1" s="7" t="s">
        <v>0</v>
      </c>
      <c r="B1" s="7" t="s">
        <v>79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25</v>
      </c>
      <c r="H1" s="2" t="s">
        <v>18</v>
      </c>
      <c r="I1" s="2" t="s">
        <v>17</v>
      </c>
      <c r="J1" s="2" t="s">
        <v>31</v>
      </c>
      <c r="K1" s="2" t="s">
        <v>51</v>
      </c>
      <c r="L1" s="9" t="s">
        <v>30</v>
      </c>
    </row>
    <row r="2" spans="1:12" x14ac:dyDescent="0.2">
      <c r="A2" s="3">
        <v>93</v>
      </c>
      <c r="B2" s="3">
        <v>7</v>
      </c>
      <c r="C2" t="s">
        <v>13</v>
      </c>
      <c r="D2" t="s">
        <v>14</v>
      </c>
      <c r="E2" s="3">
        <v>91</v>
      </c>
      <c r="F2" s="3">
        <v>40</v>
      </c>
      <c r="G2" s="3">
        <v>73</v>
      </c>
      <c r="H2" s="3">
        <v>65</v>
      </c>
      <c r="I2" s="3">
        <v>10</v>
      </c>
      <c r="J2" s="3" t="str">
        <f>VLOOKUP(A2,'personal-info'!$A$2:$H$12,6,FALSE)</f>
        <v>M</v>
      </c>
      <c r="K2" s="3" t="str">
        <f>VLOOKUP(A2,'personal-info'!$A$2:$H$12,5,FALSE)</f>
        <v>Germany</v>
      </c>
      <c r="L2" s="4" t="str">
        <f>VLOOKUP(A2,'personal-info'!$A$2:$H$12,7,FALSE)</f>
        <v>14/03/1879</v>
      </c>
    </row>
    <row r="3" spans="1:12" x14ac:dyDescent="0.2">
      <c r="A3" s="3">
        <v>473</v>
      </c>
      <c r="B3" s="3">
        <v>7</v>
      </c>
      <c r="C3" t="s">
        <v>15</v>
      </c>
      <c r="D3" t="s">
        <v>16</v>
      </c>
      <c r="E3" s="3">
        <v>70</v>
      </c>
      <c r="F3" s="3">
        <v>50</v>
      </c>
      <c r="G3" s="3">
        <v>80</v>
      </c>
      <c r="H3" s="3">
        <v>100</v>
      </c>
      <c r="I3" s="3">
        <v>10</v>
      </c>
      <c r="J3" s="3" t="str">
        <f>VLOOKUP(A3,'personal-info'!$A$2:$H$12,6,FALSE)</f>
        <v>M</v>
      </c>
      <c r="K3" s="3" t="str">
        <f>VLOOKUP(A3,'personal-info'!$A$2:$H$12,5,FALSE)</f>
        <v>Goshen</v>
      </c>
      <c r="L3" s="4" t="str">
        <f>VLOOKUP(A3,'personal-info'!$A$2:$H$12,7,FALSE)</f>
        <v>26/02/-1393</v>
      </c>
    </row>
    <row r="4" spans="1:12" x14ac:dyDescent="0.2">
      <c r="A4" s="3">
        <v>762</v>
      </c>
      <c r="B4" s="3">
        <v>7</v>
      </c>
      <c r="C4" t="s">
        <v>11</v>
      </c>
      <c r="D4" t="s">
        <v>12</v>
      </c>
      <c r="E4" s="3">
        <v>78</v>
      </c>
      <c r="F4" s="3">
        <v>100</v>
      </c>
      <c r="G4" s="3">
        <v>86</v>
      </c>
      <c r="H4" s="3">
        <v>70</v>
      </c>
      <c r="I4" s="3">
        <v>8</v>
      </c>
      <c r="J4" s="3" t="str">
        <f>VLOOKUP(A4,'personal-info'!$A$2:$H$12,6,FALSE)</f>
        <v>F</v>
      </c>
      <c r="K4" s="3" t="str">
        <f>VLOOKUP(A4,'personal-info'!$A$2:$H$12,5,FALSE)</f>
        <v>Poland</v>
      </c>
      <c r="L4" s="4" t="str">
        <f>VLOOKUP(A4,'personal-info'!$A$2:$H$12,7,FALSE)</f>
        <v>7/11/1867</v>
      </c>
    </row>
    <row r="5" spans="1:12" x14ac:dyDescent="0.2">
      <c r="A5" s="3">
        <v>1867</v>
      </c>
      <c r="B5" s="3">
        <v>7</v>
      </c>
      <c r="C5" t="s">
        <v>20</v>
      </c>
      <c r="D5" t="s">
        <v>19</v>
      </c>
      <c r="E5" s="3">
        <v>81</v>
      </c>
      <c r="F5" s="3">
        <v>66</v>
      </c>
      <c r="G5" s="3">
        <v>62</v>
      </c>
      <c r="H5" s="3">
        <v>80</v>
      </c>
      <c r="I5" s="3">
        <v>5</v>
      </c>
      <c r="J5" s="3" t="str">
        <f>VLOOKUP(A5,'personal-info'!$A$2:$H$12,6,FALSE)</f>
        <v>F</v>
      </c>
      <c r="K5" s="3" t="str">
        <f>VLOOKUP(A5,'personal-info'!$A$2:$H$12,5,FALSE)</f>
        <v>UK</v>
      </c>
      <c r="L5" s="4">
        <f>VLOOKUP(A5,'personal-info'!$A$2:$H$12,7,FALSE)</f>
        <v>9418</v>
      </c>
    </row>
    <row r="6" spans="1:12" x14ac:dyDescent="0.2">
      <c r="A6" s="3">
        <v>2573</v>
      </c>
      <c r="B6" s="3">
        <v>7</v>
      </c>
      <c r="C6" t="s">
        <v>5</v>
      </c>
      <c r="D6" t="s">
        <v>6</v>
      </c>
      <c r="E6" s="3">
        <v>73</v>
      </c>
      <c r="F6" s="3">
        <v>73</v>
      </c>
      <c r="G6" s="3">
        <v>90</v>
      </c>
      <c r="H6" s="3">
        <v>100</v>
      </c>
      <c r="I6" s="3">
        <v>9</v>
      </c>
      <c r="J6" s="3" t="str">
        <f>VLOOKUP(A6,'personal-info'!$A$2:$H$12,6,FALSE)</f>
        <v>M</v>
      </c>
      <c r="K6" s="3" t="str">
        <f>VLOOKUP(A6,'personal-info'!$A$2:$H$12,5,FALSE)</f>
        <v>NH, USA</v>
      </c>
      <c r="L6" s="4">
        <f>VLOOKUP(A6,'personal-info'!$A$2:$H$12,7,FALSE)</f>
        <v>23550</v>
      </c>
    </row>
    <row r="7" spans="1:12" x14ac:dyDescent="0.2">
      <c r="A7" s="3">
        <v>3851</v>
      </c>
      <c r="B7" s="3">
        <v>7</v>
      </c>
      <c r="C7" t="s">
        <v>28</v>
      </c>
      <c r="D7" t="s">
        <v>29</v>
      </c>
      <c r="E7" s="3">
        <v>85</v>
      </c>
      <c r="F7" s="3">
        <v>81</v>
      </c>
      <c r="G7" s="3">
        <v>92</v>
      </c>
      <c r="H7" s="3">
        <v>95</v>
      </c>
      <c r="I7" s="3">
        <v>7</v>
      </c>
      <c r="J7" s="3" t="str">
        <f>VLOOKUP(A7,'personal-info'!$A$2:$H$12,6,FALSE)</f>
        <v>M</v>
      </c>
      <c r="K7" s="3" t="str">
        <f>VLOOKUP(A7,'personal-info'!$A$2:$H$12,5,FALSE)</f>
        <v>KY, USA</v>
      </c>
      <c r="L7" s="4">
        <f>VLOOKUP(A7,'personal-info'!$A$2:$H$12,7,FALSE)</f>
        <v>15358</v>
      </c>
    </row>
    <row r="8" spans="1:12" x14ac:dyDescent="0.2">
      <c r="A8" s="3">
        <v>5143</v>
      </c>
      <c r="B8" s="3">
        <v>7</v>
      </c>
      <c r="C8" t="s">
        <v>9</v>
      </c>
      <c r="D8" t="s">
        <v>10</v>
      </c>
      <c r="E8" s="3">
        <v>80</v>
      </c>
      <c r="F8" s="3">
        <v>91</v>
      </c>
      <c r="G8" s="3">
        <v>72</v>
      </c>
      <c r="H8" s="3">
        <v>99</v>
      </c>
      <c r="I8" s="3">
        <v>6</v>
      </c>
      <c r="J8" s="3" t="str">
        <f>VLOOKUP(A8,'personal-info'!$A$2:$H$12,6,FALSE)</f>
        <v>M</v>
      </c>
      <c r="K8" s="3" t="str">
        <f>VLOOKUP(A8,'personal-info'!$A$2:$H$12,5,FALSE)</f>
        <v>Italy</v>
      </c>
      <c r="L8" s="4" t="str">
        <f>VLOOKUP(A8,'personal-info'!$A$2:$H$12,7,FALSE)</f>
        <v>15/04/1452</v>
      </c>
    </row>
    <row r="9" spans="1:12" x14ac:dyDescent="0.2">
      <c r="A9" s="3">
        <v>7355</v>
      </c>
      <c r="B9" s="3">
        <v>7</v>
      </c>
      <c r="C9" t="s">
        <v>23</v>
      </c>
      <c r="D9" t="s">
        <v>24</v>
      </c>
      <c r="E9" s="3">
        <v>91</v>
      </c>
      <c r="F9" s="3">
        <v>71</v>
      </c>
      <c r="G9" s="3">
        <v>88</v>
      </c>
      <c r="H9" s="3">
        <v>82</v>
      </c>
      <c r="I9" s="3">
        <v>8</v>
      </c>
      <c r="J9" s="3" t="str">
        <f>VLOOKUP(A9,'personal-info'!$A$2:$H$12,6,FALSE)</f>
        <v>F</v>
      </c>
      <c r="K9" s="3" t="str">
        <f>VLOOKUP(A9,'personal-info'!$A$2:$H$12,5,FALSE)</f>
        <v>UK</v>
      </c>
      <c r="L9" s="4" t="str">
        <f>VLOOKUP(A9,'personal-info'!$A$2:$H$12,7,FALSE)</f>
        <v>15/09/1890</v>
      </c>
    </row>
    <row r="10" spans="1:12" x14ac:dyDescent="0.2">
      <c r="A10" s="3">
        <v>7634</v>
      </c>
      <c r="B10" s="3">
        <v>7</v>
      </c>
      <c r="C10" t="s">
        <v>21</v>
      </c>
      <c r="D10" t="s">
        <v>22</v>
      </c>
      <c r="E10" s="3">
        <v>82</v>
      </c>
      <c r="F10" s="3">
        <v>71</v>
      </c>
      <c r="G10" s="3">
        <v>91</v>
      </c>
      <c r="H10" s="3">
        <v>100</v>
      </c>
      <c r="I10" s="3">
        <v>4</v>
      </c>
      <c r="J10" s="3" t="str">
        <f>VLOOKUP(A10,'personal-info'!$A$2:$H$12,6,FALSE)</f>
        <v>F</v>
      </c>
      <c r="K10" s="3" t="str">
        <f>VLOOKUP(A10,'personal-info'!$A$2:$H$12,5,FALSE)</f>
        <v>AL, USA</v>
      </c>
      <c r="L10" s="4">
        <f>VLOOKUP(A10,'personal-info'!$A$2:$H$12,7,FALSE)</f>
        <v>4784</v>
      </c>
    </row>
    <row r="11" spans="1:12" x14ac:dyDescent="0.2">
      <c r="A11" s="3">
        <v>9000</v>
      </c>
      <c r="B11" s="3">
        <v>7</v>
      </c>
      <c r="C11" t="s">
        <v>26</v>
      </c>
      <c r="D11" t="s">
        <v>27</v>
      </c>
      <c r="E11" s="3">
        <v>86</v>
      </c>
      <c r="F11" s="3">
        <v>71</v>
      </c>
      <c r="G11" s="3">
        <v>62</v>
      </c>
      <c r="H11" s="3">
        <v>77</v>
      </c>
      <c r="I11" s="3">
        <v>6</v>
      </c>
      <c r="J11" s="3" t="str">
        <f>VLOOKUP(A11,'personal-info'!$A$2:$H$12,6,FALSE)</f>
        <v>M</v>
      </c>
      <c r="K11" s="3" t="str">
        <f>VLOOKUP(A11,'personal-info'!$A$2:$H$12,5,FALSE)</f>
        <v>NJ, USA</v>
      </c>
      <c r="L11" s="4">
        <f>VLOOKUP(A11,'personal-info'!$A$2:$H$12,7,FALSE)</f>
        <v>5825</v>
      </c>
    </row>
    <row r="12" spans="1:12" x14ac:dyDescent="0.2">
      <c r="A12" s="3">
        <v>9612</v>
      </c>
      <c r="B12" s="3">
        <v>7</v>
      </c>
      <c r="C12" t="s">
        <v>7</v>
      </c>
      <c r="D12" t="s">
        <v>8</v>
      </c>
      <c r="E12" s="3">
        <v>100</v>
      </c>
      <c r="F12" s="3">
        <v>50</v>
      </c>
      <c r="G12" s="3">
        <v>81</v>
      </c>
      <c r="H12" s="3">
        <v>90</v>
      </c>
      <c r="I12" s="3">
        <v>7</v>
      </c>
      <c r="J12" s="3" t="str">
        <f>VLOOKUP(A12,'personal-info'!$A$2:$H$12,6,FALSE)</f>
        <v>F</v>
      </c>
      <c r="K12" s="3" t="str">
        <f>VLOOKUP(A12,'personal-info'!$A$2:$H$12,5,FALSE)</f>
        <v>UK</v>
      </c>
      <c r="L12" s="4">
        <f>VLOOKUP(A12,'personal-info'!$A$2:$H$12,7,FALSE)</f>
        <v>23954</v>
      </c>
    </row>
    <row r="13" spans="1:12" x14ac:dyDescent="0.2">
      <c r="A13" s="3">
        <v>93</v>
      </c>
      <c r="B13" s="3">
        <v>8</v>
      </c>
      <c r="C13" t="s">
        <v>13</v>
      </c>
      <c r="D13" t="s">
        <v>14</v>
      </c>
      <c r="E13" s="3">
        <v>77</v>
      </c>
      <c r="F13" s="3">
        <v>38</v>
      </c>
      <c r="G13" s="3">
        <v>83</v>
      </c>
      <c r="H13" s="3">
        <v>79</v>
      </c>
      <c r="I13" s="3">
        <v>10</v>
      </c>
      <c r="J13" s="3" t="str">
        <f>VLOOKUP(A13,'personal-info'!$A$2:$H$12,6,FALSE)</f>
        <v>M</v>
      </c>
      <c r="K13" s="3" t="str">
        <f>VLOOKUP(A13,'personal-info'!$A$2:$H$12,5,FALSE)</f>
        <v>Germany</v>
      </c>
      <c r="L13" s="4" t="str">
        <f>VLOOKUP(A13,'personal-info'!$A$2:$H$12,7,FALSE)</f>
        <v>14/03/1879</v>
      </c>
    </row>
    <row r="14" spans="1:12" x14ac:dyDescent="0.2">
      <c r="A14" s="3">
        <v>473</v>
      </c>
      <c r="B14" s="3">
        <v>8</v>
      </c>
      <c r="C14" t="s">
        <v>15</v>
      </c>
      <c r="D14" t="s">
        <v>16</v>
      </c>
      <c r="E14" s="3">
        <v>78</v>
      </c>
      <c r="F14" s="3">
        <v>38</v>
      </c>
      <c r="G14" s="3">
        <v>91</v>
      </c>
      <c r="H14" s="3">
        <v>90</v>
      </c>
      <c r="I14" s="3">
        <v>10</v>
      </c>
      <c r="J14" s="3" t="str">
        <f>VLOOKUP(A14,'personal-info'!$A$2:$H$12,6,FALSE)</f>
        <v>M</v>
      </c>
      <c r="K14" s="3" t="str">
        <f>VLOOKUP(A14,'personal-info'!$A$2:$H$12,5,FALSE)</f>
        <v>Goshen</v>
      </c>
      <c r="L14" s="4" t="str">
        <f>VLOOKUP(A14,'personal-info'!$A$2:$H$12,7,FALSE)</f>
        <v>26/02/-1393</v>
      </c>
    </row>
    <row r="15" spans="1:12" x14ac:dyDescent="0.2">
      <c r="A15" s="3">
        <v>762</v>
      </c>
      <c r="B15" s="3">
        <v>8</v>
      </c>
      <c r="C15" t="s">
        <v>11</v>
      </c>
      <c r="D15" t="s">
        <v>12</v>
      </c>
      <c r="E15" s="3">
        <v>75</v>
      </c>
      <c r="F15" s="3">
        <v>100</v>
      </c>
      <c r="G15" s="3">
        <v>84</v>
      </c>
      <c r="H15" s="3">
        <v>85</v>
      </c>
      <c r="I15" s="3">
        <v>7</v>
      </c>
      <c r="J15" s="3" t="str">
        <f>VLOOKUP(A15,'personal-info'!$A$2:$H$12,6,FALSE)</f>
        <v>F</v>
      </c>
      <c r="K15" s="3" t="str">
        <f>VLOOKUP(A15,'personal-info'!$A$2:$H$12,5,FALSE)</f>
        <v>Poland</v>
      </c>
      <c r="L15" s="4" t="str">
        <f>VLOOKUP(A15,'personal-info'!$A$2:$H$12,7,FALSE)</f>
        <v>7/11/1867</v>
      </c>
    </row>
    <row r="16" spans="1:12" x14ac:dyDescent="0.2">
      <c r="A16" s="3">
        <v>1867</v>
      </c>
      <c r="B16" s="3">
        <v>8</v>
      </c>
      <c r="C16" t="s">
        <v>20</v>
      </c>
      <c r="D16" t="s">
        <v>19</v>
      </c>
      <c r="E16" s="3">
        <v>83</v>
      </c>
      <c r="F16" s="3">
        <v>75</v>
      </c>
      <c r="G16" s="3">
        <v>48</v>
      </c>
      <c r="H16" s="3">
        <v>70</v>
      </c>
      <c r="I16" s="3">
        <v>6</v>
      </c>
      <c r="J16" s="3" t="str">
        <f>VLOOKUP(A16,'personal-info'!$A$2:$H$12,6,FALSE)</f>
        <v>F</v>
      </c>
      <c r="K16" s="3" t="str">
        <f>VLOOKUP(A16,'personal-info'!$A$2:$H$12,5,FALSE)</f>
        <v>UK</v>
      </c>
      <c r="L16" s="4">
        <f>VLOOKUP(A16,'personal-info'!$A$2:$H$12,7,FALSE)</f>
        <v>9418</v>
      </c>
    </row>
    <row r="17" spans="1:12" x14ac:dyDescent="0.2">
      <c r="A17" s="3">
        <v>2573</v>
      </c>
      <c r="B17" s="3">
        <v>8</v>
      </c>
      <c r="C17" t="s">
        <v>5</v>
      </c>
      <c r="D17" t="s">
        <v>6</v>
      </c>
      <c r="E17" s="3">
        <v>76</v>
      </c>
      <c r="F17" s="3">
        <v>62</v>
      </c>
      <c r="G17" s="3">
        <v>95</v>
      </c>
      <c r="H17" s="3">
        <v>98</v>
      </c>
      <c r="I17" s="3">
        <v>10</v>
      </c>
      <c r="J17" s="3" t="str">
        <f>VLOOKUP(A17,'personal-info'!$A$2:$H$12,6,FALSE)</f>
        <v>M</v>
      </c>
      <c r="K17" s="3" t="str">
        <f>VLOOKUP(A17,'personal-info'!$A$2:$H$12,5,FALSE)</f>
        <v>NH, USA</v>
      </c>
      <c r="L17" s="4">
        <f>VLOOKUP(A17,'personal-info'!$A$2:$H$12,7,FALSE)</f>
        <v>23550</v>
      </c>
    </row>
    <row r="18" spans="1:12" x14ac:dyDescent="0.2">
      <c r="A18" s="3">
        <v>3851</v>
      </c>
      <c r="B18" s="3">
        <v>8</v>
      </c>
      <c r="C18" t="s">
        <v>28</v>
      </c>
      <c r="D18" t="s">
        <v>29</v>
      </c>
      <c r="E18" s="3">
        <v>99</v>
      </c>
      <c r="F18" s="3">
        <v>69</v>
      </c>
      <c r="G18" s="3">
        <v>95</v>
      </c>
      <c r="H18" s="3">
        <v>99</v>
      </c>
      <c r="I18" s="3">
        <v>10</v>
      </c>
      <c r="J18" s="3" t="str">
        <f>VLOOKUP(A18,'personal-info'!$A$2:$H$12,6,FALSE)</f>
        <v>M</v>
      </c>
      <c r="K18" s="3" t="str">
        <f>VLOOKUP(A18,'personal-info'!$A$2:$H$12,5,FALSE)</f>
        <v>KY, USA</v>
      </c>
      <c r="L18" s="4">
        <f>VLOOKUP(A18,'personal-info'!$A$2:$H$12,7,FALSE)</f>
        <v>15358</v>
      </c>
    </row>
    <row r="19" spans="1:12" x14ac:dyDescent="0.2">
      <c r="A19" s="3">
        <v>5143</v>
      </c>
      <c r="B19" s="3">
        <v>8</v>
      </c>
      <c r="C19" t="s">
        <v>9</v>
      </c>
      <c r="D19" t="s">
        <v>10</v>
      </c>
      <c r="E19" s="3">
        <v>82</v>
      </c>
      <c r="F19" s="3">
        <v>86</v>
      </c>
      <c r="G19" s="3">
        <v>79</v>
      </c>
      <c r="H19" s="3">
        <v>100</v>
      </c>
      <c r="I19" s="3">
        <v>5</v>
      </c>
      <c r="J19" s="3" t="str">
        <f>VLOOKUP(A19,'personal-info'!$A$2:$H$12,6,FALSE)</f>
        <v>M</v>
      </c>
      <c r="K19" s="3" t="str">
        <f>VLOOKUP(A19,'personal-info'!$A$2:$H$12,5,FALSE)</f>
        <v>Italy</v>
      </c>
      <c r="L19" s="4" t="str">
        <f>VLOOKUP(A19,'personal-info'!$A$2:$H$12,7,FALSE)</f>
        <v>15/04/1452</v>
      </c>
    </row>
    <row r="20" spans="1:12" x14ac:dyDescent="0.2">
      <c r="A20" s="3">
        <v>7355</v>
      </c>
      <c r="B20" s="3">
        <v>8</v>
      </c>
      <c r="C20" t="s">
        <v>23</v>
      </c>
      <c r="D20" t="s">
        <v>24</v>
      </c>
      <c r="E20" s="3">
        <v>100</v>
      </c>
      <c r="F20" s="3">
        <v>61</v>
      </c>
      <c r="G20" s="3">
        <v>95</v>
      </c>
      <c r="H20" s="3">
        <v>78</v>
      </c>
      <c r="I20" s="3">
        <v>10</v>
      </c>
      <c r="J20" s="3" t="str">
        <f>VLOOKUP(A20,'personal-info'!$A$2:$H$12,6,FALSE)</f>
        <v>F</v>
      </c>
      <c r="K20" s="3" t="str">
        <f>VLOOKUP(A20,'personal-info'!$A$2:$H$12,5,FALSE)</f>
        <v>UK</v>
      </c>
      <c r="L20" s="4" t="str">
        <f>VLOOKUP(A20,'personal-info'!$A$2:$H$12,7,FALSE)</f>
        <v>15/09/1890</v>
      </c>
    </row>
    <row r="21" spans="1:12" x14ac:dyDescent="0.2">
      <c r="A21" s="3">
        <v>7634</v>
      </c>
      <c r="B21" s="3">
        <v>8</v>
      </c>
      <c r="C21" t="s">
        <v>21</v>
      </c>
      <c r="D21" t="s">
        <v>22</v>
      </c>
      <c r="E21" s="3">
        <v>82</v>
      </c>
      <c r="F21" s="3">
        <v>80</v>
      </c>
      <c r="G21" s="3">
        <v>88</v>
      </c>
      <c r="H21" s="3">
        <v>95</v>
      </c>
      <c r="I21" s="3">
        <v>6</v>
      </c>
      <c r="J21" s="3" t="str">
        <f>VLOOKUP(A21,'personal-info'!$A$2:$H$12,6,FALSE)</f>
        <v>F</v>
      </c>
      <c r="K21" s="3" t="str">
        <f>VLOOKUP(A21,'personal-info'!$A$2:$H$12,5,FALSE)</f>
        <v>AL, USA</v>
      </c>
      <c r="L21" s="4">
        <f>VLOOKUP(A21,'personal-info'!$A$2:$H$12,7,FALSE)</f>
        <v>4784</v>
      </c>
    </row>
    <row r="22" spans="1:12" x14ac:dyDescent="0.2">
      <c r="A22" s="3">
        <v>9000</v>
      </c>
      <c r="B22" s="3">
        <v>8</v>
      </c>
      <c r="C22" t="s">
        <v>26</v>
      </c>
      <c r="D22" t="s">
        <v>27</v>
      </c>
      <c r="E22" s="3">
        <v>100</v>
      </c>
      <c r="F22" s="3">
        <v>82</v>
      </c>
      <c r="G22" s="3">
        <v>62</v>
      </c>
      <c r="H22" s="3">
        <v>86</v>
      </c>
      <c r="I22" s="3">
        <v>4</v>
      </c>
      <c r="J22" s="3" t="str">
        <f>VLOOKUP(A22,'personal-info'!$A$2:$H$12,6,FALSE)</f>
        <v>M</v>
      </c>
      <c r="K22" s="3" t="str">
        <f>VLOOKUP(A22,'personal-info'!$A$2:$H$12,5,FALSE)</f>
        <v>NJ, USA</v>
      </c>
      <c r="L22" s="4">
        <f>VLOOKUP(A22,'personal-info'!$A$2:$H$12,7,FALSE)</f>
        <v>5825</v>
      </c>
    </row>
    <row r="23" spans="1:12" x14ac:dyDescent="0.2">
      <c r="A23" s="3">
        <v>9612</v>
      </c>
      <c r="B23" s="3">
        <v>8</v>
      </c>
      <c r="C23" t="s">
        <v>7</v>
      </c>
      <c r="D23" t="s">
        <v>8</v>
      </c>
      <c r="E23" s="3">
        <v>100</v>
      </c>
      <c r="F23" s="3">
        <v>54</v>
      </c>
      <c r="G23" s="3">
        <v>89</v>
      </c>
      <c r="H23" s="3">
        <v>97</v>
      </c>
      <c r="I23" s="3">
        <v>8</v>
      </c>
      <c r="J23" s="3" t="str">
        <f>VLOOKUP(A23,'personal-info'!$A$2:$H$12,6,FALSE)</f>
        <v>F</v>
      </c>
      <c r="K23" s="3" t="str">
        <f>VLOOKUP(A23,'personal-info'!$A$2:$H$12,5,FALSE)</f>
        <v>UK</v>
      </c>
      <c r="L23" s="4">
        <f>VLOOKUP(A23,'personal-info'!$A$2:$H$12,7,FALSE)</f>
        <v>23954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46A9-B403-C44E-A119-CD77FD605876}">
  <dimension ref="A1:H12"/>
  <sheetViews>
    <sheetView zoomScale="120" zoomScaleNormal="120" workbookViewId="0">
      <selection activeCell="I1" sqref="I1:I1048576"/>
    </sheetView>
  </sheetViews>
  <sheetFormatPr baseColWidth="10" defaultColWidth="8.83203125" defaultRowHeight="15" x14ac:dyDescent="0.2"/>
  <cols>
    <col min="2" max="4" width="10.5" customWidth="1"/>
    <col min="5" max="5" width="13.33203125" bestFit="1" customWidth="1"/>
    <col min="6" max="6" width="4.83203125" style="3" customWidth="1"/>
    <col min="7" max="7" width="10.5" style="3" bestFit="1" customWidth="1"/>
    <col min="8" max="8" width="8.6640625" style="3" bestFit="1" customWidth="1"/>
  </cols>
  <sheetData>
    <row r="1" spans="1:8" s="1" customFormat="1" x14ac:dyDescent="0.2">
      <c r="A1" s="1" t="s">
        <v>0</v>
      </c>
      <c r="B1" s="1" t="s">
        <v>1</v>
      </c>
      <c r="C1" s="1" t="s">
        <v>2</v>
      </c>
      <c r="D1" s="1" t="s">
        <v>50</v>
      </c>
      <c r="E1" s="1" t="s">
        <v>51</v>
      </c>
      <c r="F1" s="2" t="s">
        <v>31</v>
      </c>
      <c r="G1" s="2" t="s">
        <v>30</v>
      </c>
      <c r="H1" s="2" t="s">
        <v>76</v>
      </c>
    </row>
    <row r="2" spans="1:8" x14ac:dyDescent="0.2">
      <c r="A2">
        <v>2573</v>
      </c>
      <c r="B2" t="s">
        <v>5</v>
      </c>
      <c r="C2" t="s">
        <v>6</v>
      </c>
      <c r="D2" t="s">
        <v>53</v>
      </c>
      <c r="E2" t="s">
        <v>55</v>
      </c>
      <c r="F2" s="3" t="s">
        <v>32</v>
      </c>
      <c r="G2" s="4">
        <v>23550</v>
      </c>
      <c r="H2" s="3">
        <v>1964</v>
      </c>
    </row>
    <row r="3" spans="1:8" x14ac:dyDescent="0.2">
      <c r="A3">
        <v>9612</v>
      </c>
      <c r="B3" t="s">
        <v>7</v>
      </c>
      <c r="C3" t="s">
        <v>8</v>
      </c>
      <c r="D3" t="s">
        <v>54</v>
      </c>
      <c r="E3" t="s">
        <v>52</v>
      </c>
      <c r="F3" s="3" t="s">
        <v>33</v>
      </c>
      <c r="G3" s="4">
        <v>23954</v>
      </c>
      <c r="H3" s="3">
        <v>1965</v>
      </c>
    </row>
    <row r="4" spans="1:8" x14ac:dyDescent="0.2">
      <c r="A4">
        <v>5143</v>
      </c>
      <c r="B4" t="s">
        <v>9</v>
      </c>
      <c r="C4" t="s">
        <v>10</v>
      </c>
      <c r="D4" t="s">
        <v>56</v>
      </c>
      <c r="E4" t="s">
        <v>57</v>
      </c>
      <c r="F4" s="3" t="s">
        <v>32</v>
      </c>
      <c r="G4" s="4" t="s">
        <v>35</v>
      </c>
      <c r="H4" s="3">
        <v>1452</v>
      </c>
    </row>
    <row r="5" spans="1:8" x14ac:dyDescent="0.2">
      <c r="A5">
        <v>762</v>
      </c>
      <c r="B5" t="s">
        <v>11</v>
      </c>
      <c r="C5" t="s">
        <v>12</v>
      </c>
      <c r="D5" t="s">
        <v>58</v>
      </c>
      <c r="E5" t="s">
        <v>59</v>
      </c>
      <c r="F5" s="3" t="s">
        <v>33</v>
      </c>
      <c r="G5" s="4" t="s">
        <v>34</v>
      </c>
      <c r="H5" s="3">
        <v>1867</v>
      </c>
    </row>
    <row r="6" spans="1:8" x14ac:dyDescent="0.2">
      <c r="A6">
        <v>93</v>
      </c>
      <c r="B6" t="s">
        <v>13</v>
      </c>
      <c r="C6" t="s">
        <v>14</v>
      </c>
      <c r="D6" t="s">
        <v>60</v>
      </c>
      <c r="E6" t="s">
        <v>61</v>
      </c>
      <c r="F6" s="3" t="s">
        <v>32</v>
      </c>
      <c r="G6" s="4" t="s">
        <v>36</v>
      </c>
      <c r="H6" s="3">
        <v>1879</v>
      </c>
    </row>
    <row r="7" spans="1:8" x14ac:dyDescent="0.2">
      <c r="A7">
        <v>7634</v>
      </c>
      <c r="B7" t="s">
        <v>21</v>
      </c>
      <c r="C7" t="s">
        <v>22</v>
      </c>
      <c r="D7" t="s">
        <v>62</v>
      </c>
      <c r="E7" t="s">
        <v>63</v>
      </c>
      <c r="F7" s="3" t="s">
        <v>33</v>
      </c>
      <c r="G7" s="4">
        <v>4784</v>
      </c>
      <c r="H7" s="3">
        <v>1913</v>
      </c>
    </row>
    <row r="8" spans="1:8" x14ac:dyDescent="0.2">
      <c r="A8">
        <v>1867</v>
      </c>
      <c r="B8" t="s">
        <v>20</v>
      </c>
      <c r="C8" t="s">
        <v>19</v>
      </c>
      <c r="D8" t="s">
        <v>64</v>
      </c>
      <c r="E8" t="s">
        <v>52</v>
      </c>
      <c r="F8" s="3" t="s">
        <v>33</v>
      </c>
      <c r="G8" s="4">
        <v>9418</v>
      </c>
      <c r="H8" s="3">
        <v>1925</v>
      </c>
    </row>
    <row r="9" spans="1:8" x14ac:dyDescent="0.2">
      <c r="A9">
        <v>9000</v>
      </c>
      <c r="B9" t="s">
        <v>26</v>
      </c>
      <c r="C9" t="s">
        <v>27</v>
      </c>
      <c r="D9" t="s">
        <v>65</v>
      </c>
      <c r="E9" t="s">
        <v>66</v>
      </c>
      <c r="F9" s="3" t="s">
        <v>32</v>
      </c>
      <c r="G9" s="4">
        <v>5825</v>
      </c>
      <c r="H9" s="3">
        <v>1915</v>
      </c>
    </row>
    <row r="10" spans="1:8" x14ac:dyDescent="0.2">
      <c r="A10">
        <v>7355</v>
      </c>
      <c r="B10" t="s">
        <v>23</v>
      </c>
      <c r="C10" t="s">
        <v>24</v>
      </c>
      <c r="D10" t="s">
        <v>67</v>
      </c>
      <c r="E10" t="s">
        <v>52</v>
      </c>
      <c r="F10" s="3" t="s">
        <v>33</v>
      </c>
      <c r="G10" s="4" t="s">
        <v>37</v>
      </c>
      <c r="H10" s="3">
        <v>1890</v>
      </c>
    </row>
    <row r="11" spans="1:8" x14ac:dyDescent="0.2">
      <c r="A11">
        <v>473</v>
      </c>
      <c r="B11" t="s">
        <v>15</v>
      </c>
      <c r="C11" t="s">
        <v>16</v>
      </c>
      <c r="D11" t="s">
        <v>68</v>
      </c>
      <c r="E11" t="s">
        <v>69</v>
      </c>
      <c r="F11" s="3" t="s">
        <v>32</v>
      </c>
      <c r="G11" s="4" t="s">
        <v>38</v>
      </c>
      <c r="H11" s="3">
        <v>-1393</v>
      </c>
    </row>
    <row r="12" spans="1:8" x14ac:dyDescent="0.2">
      <c r="A12">
        <v>3851</v>
      </c>
      <c r="B12" t="s">
        <v>28</v>
      </c>
      <c r="C12" t="s">
        <v>29</v>
      </c>
      <c r="D12" t="s">
        <v>70</v>
      </c>
      <c r="E12" t="s">
        <v>71</v>
      </c>
      <c r="F12" s="3" t="s">
        <v>32</v>
      </c>
      <c r="G12" s="4">
        <v>15358</v>
      </c>
      <c r="H12" s="3">
        <v>1942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6062-2C9B-A948-AD5B-022E9800A235}">
  <dimension ref="A1:N12"/>
  <sheetViews>
    <sheetView zoomScale="120" zoomScaleNormal="120" workbookViewId="0">
      <selection activeCell="N5" sqref="N5"/>
    </sheetView>
  </sheetViews>
  <sheetFormatPr baseColWidth="10" defaultColWidth="8.83203125" defaultRowHeight="15" x14ac:dyDescent="0.2"/>
  <cols>
    <col min="2" max="3" width="10.5" customWidth="1"/>
    <col min="4" max="4" width="11.33203125" bestFit="1" customWidth="1"/>
    <col min="5" max="5" width="13.33203125" bestFit="1" customWidth="1"/>
    <col min="6" max="6" width="3.83203125" style="3" bestFit="1" customWidth="1"/>
    <col min="8" max="8" width="10.5" style="3" bestFit="1" customWidth="1"/>
    <col min="9" max="9" width="8.6640625" style="3" bestFit="1" customWidth="1"/>
    <col min="10" max="10" width="15.1640625" bestFit="1" customWidth="1"/>
    <col min="11" max="11" width="17.5" customWidth="1"/>
    <col min="12" max="12" width="14" style="3" bestFit="1" customWidth="1"/>
    <col min="13" max="13" width="8.5" style="3" bestFit="1" customWidth="1"/>
    <col min="14" max="14" width="12.83203125" bestFit="1" customWidth="1"/>
  </cols>
  <sheetData>
    <row r="1" spans="1:14" s="1" customFormat="1" x14ac:dyDescent="0.2">
      <c r="A1" s="1" t="s">
        <v>0</v>
      </c>
      <c r="B1" s="1" t="s">
        <v>1</v>
      </c>
      <c r="C1" s="1" t="s">
        <v>2</v>
      </c>
      <c r="D1" s="1" t="s">
        <v>50</v>
      </c>
      <c r="E1" s="1" t="s">
        <v>51</v>
      </c>
      <c r="F1" s="2" t="s">
        <v>31</v>
      </c>
      <c r="G1" s="1" t="s">
        <v>74</v>
      </c>
      <c r="H1" s="2" t="s">
        <v>30</v>
      </c>
      <c r="I1" s="2" t="s">
        <v>76</v>
      </c>
      <c r="J1" s="1" t="s">
        <v>72</v>
      </c>
      <c r="K1" s="1" t="s">
        <v>73</v>
      </c>
      <c r="L1" s="2" t="s">
        <v>75</v>
      </c>
      <c r="M1" s="2" t="s">
        <v>77</v>
      </c>
      <c r="N1" s="2" t="s">
        <v>84</v>
      </c>
    </row>
    <row r="2" spans="1:14" x14ac:dyDescent="0.2">
      <c r="A2">
        <v>2573</v>
      </c>
      <c r="B2" t="s">
        <v>5</v>
      </c>
      <c r="C2" t="s">
        <v>6</v>
      </c>
      <c r="D2" t="s">
        <v>53</v>
      </c>
      <c r="E2" t="s">
        <v>55</v>
      </c>
      <c r="F2" s="3" t="s">
        <v>32</v>
      </c>
      <c r="G2" t="str">
        <f t="shared" ref="G2:G12" si="0">IF(F2="M", "Male", "Female")</f>
        <v>Male</v>
      </c>
      <c r="H2" s="4">
        <v>23550</v>
      </c>
      <c r="I2" s="3">
        <v>1964</v>
      </c>
      <c r="J2" t="str">
        <f>B2 &amp;" " &amp; C2</f>
        <v>Dan Brown</v>
      </c>
      <c r="K2" t="str">
        <f>D2 &amp; ", " &amp; E2</f>
        <v>Exeter, NH, USA</v>
      </c>
      <c r="L2" s="3" t="str">
        <f>IF(ISERR(FIND("USA", E2)), "No", "Yes")</f>
        <v>Yes</v>
      </c>
      <c r="M2" s="4" t="str">
        <f>IF(I2&lt;1900,"Historical","Modern")</f>
        <v>Modern</v>
      </c>
      <c r="N2">
        <v>500000</v>
      </c>
    </row>
    <row r="3" spans="1:14" x14ac:dyDescent="0.2">
      <c r="A3">
        <v>9612</v>
      </c>
      <c r="B3" t="s">
        <v>7</v>
      </c>
      <c r="C3" t="s">
        <v>8</v>
      </c>
      <c r="D3" t="s">
        <v>54</v>
      </c>
      <c r="E3" t="s">
        <v>52</v>
      </c>
      <c r="F3" s="3" t="s">
        <v>33</v>
      </c>
      <c r="G3" t="str">
        <f t="shared" si="0"/>
        <v>Female</v>
      </c>
      <c r="H3" s="4">
        <v>23954</v>
      </c>
      <c r="I3" s="3">
        <v>1965</v>
      </c>
      <c r="J3" t="str">
        <f t="shared" ref="J3:J12" si="1">B3 &amp;" " &amp; C3</f>
        <v>JK Rowling</v>
      </c>
      <c r="K3" t="str">
        <f t="shared" ref="K3:K12" si="2">D3 &amp; ", " &amp; E3</f>
        <v>Yate, UK</v>
      </c>
      <c r="L3" s="3" t="str">
        <f t="shared" ref="L3:L12" si="3">IF(ISERR(FIND("USA", E3)), "No", "Yes")</f>
        <v>No</v>
      </c>
      <c r="M3" s="4" t="str">
        <f t="shared" ref="M3:M12" si="4">IF(I3&lt;1900,"Historical","Modern")</f>
        <v>Modern</v>
      </c>
      <c r="N3">
        <v>3000000</v>
      </c>
    </row>
    <row r="4" spans="1:14" x14ac:dyDescent="0.2">
      <c r="A4">
        <v>5143</v>
      </c>
      <c r="B4" t="s">
        <v>9</v>
      </c>
      <c r="C4" t="s">
        <v>10</v>
      </c>
      <c r="D4" t="s">
        <v>56</v>
      </c>
      <c r="E4" t="s">
        <v>57</v>
      </c>
      <c r="F4" s="3" t="s">
        <v>32</v>
      </c>
      <c r="G4" t="str">
        <f t="shared" si="0"/>
        <v>Male</v>
      </c>
      <c r="H4" s="4" t="s">
        <v>35</v>
      </c>
      <c r="I4" s="3">
        <v>1452</v>
      </c>
      <c r="J4" t="str">
        <f t="shared" si="1"/>
        <v>Leonardo De  Vinci</v>
      </c>
      <c r="K4" t="str">
        <f t="shared" si="2"/>
        <v>Anchiano, Italy</v>
      </c>
      <c r="L4" s="3" t="str">
        <f t="shared" si="3"/>
        <v>No</v>
      </c>
      <c r="M4" s="4" t="str">
        <f t="shared" si="4"/>
        <v>Historical</v>
      </c>
      <c r="N4">
        <v>0</v>
      </c>
    </row>
    <row r="5" spans="1:14" x14ac:dyDescent="0.2">
      <c r="A5">
        <v>762</v>
      </c>
      <c r="B5" t="s">
        <v>11</v>
      </c>
      <c r="C5" t="s">
        <v>12</v>
      </c>
      <c r="D5" t="s">
        <v>58</v>
      </c>
      <c r="E5" t="s">
        <v>59</v>
      </c>
      <c r="F5" s="3" t="s">
        <v>33</v>
      </c>
      <c r="G5" t="str">
        <f t="shared" si="0"/>
        <v>Female</v>
      </c>
      <c r="H5" s="4" t="s">
        <v>34</v>
      </c>
      <c r="I5" s="3">
        <v>1867</v>
      </c>
      <c r="J5" t="str">
        <f t="shared" si="1"/>
        <v>Marie Curie</v>
      </c>
      <c r="K5" t="str">
        <f t="shared" si="2"/>
        <v>Warsaw, Poland</v>
      </c>
      <c r="L5" s="3" t="str">
        <f t="shared" si="3"/>
        <v>No</v>
      </c>
      <c r="M5" s="4" t="str">
        <f t="shared" si="4"/>
        <v>Historical</v>
      </c>
      <c r="N5">
        <v>0</v>
      </c>
    </row>
    <row r="6" spans="1:14" x14ac:dyDescent="0.2">
      <c r="A6">
        <v>93</v>
      </c>
      <c r="B6" t="s">
        <v>13</v>
      </c>
      <c r="C6" t="s">
        <v>14</v>
      </c>
      <c r="D6" t="s">
        <v>60</v>
      </c>
      <c r="E6" t="s">
        <v>61</v>
      </c>
      <c r="F6" s="3" t="s">
        <v>32</v>
      </c>
      <c r="G6" t="str">
        <f t="shared" si="0"/>
        <v>Male</v>
      </c>
      <c r="H6" s="4" t="s">
        <v>36</v>
      </c>
      <c r="I6" s="3">
        <v>1879</v>
      </c>
      <c r="J6" t="str">
        <f t="shared" si="1"/>
        <v>Albert Einstein</v>
      </c>
      <c r="K6" t="str">
        <f t="shared" si="2"/>
        <v>Ulm, Germany</v>
      </c>
      <c r="L6" s="3" t="str">
        <f t="shared" si="3"/>
        <v>No</v>
      </c>
      <c r="M6" s="4" t="str">
        <f t="shared" si="4"/>
        <v>Historical</v>
      </c>
      <c r="N6">
        <v>100000</v>
      </c>
    </row>
    <row r="7" spans="1:14" x14ac:dyDescent="0.2">
      <c r="A7">
        <v>7634</v>
      </c>
      <c r="B7" t="s">
        <v>21</v>
      </c>
      <c r="C7" t="s">
        <v>22</v>
      </c>
      <c r="D7" t="s">
        <v>62</v>
      </c>
      <c r="E7" t="s">
        <v>63</v>
      </c>
      <c r="F7" s="3" t="s">
        <v>33</v>
      </c>
      <c r="G7" t="str">
        <f t="shared" si="0"/>
        <v>Female</v>
      </c>
      <c r="H7" s="4">
        <v>4784</v>
      </c>
      <c r="I7" s="3">
        <v>1913</v>
      </c>
      <c r="J7" t="str">
        <f t="shared" si="1"/>
        <v>Rosa Parks</v>
      </c>
      <c r="K7" t="str">
        <f t="shared" si="2"/>
        <v>Tuskegee, AL, USA</v>
      </c>
      <c r="L7" s="3" t="str">
        <f t="shared" si="3"/>
        <v>Yes</v>
      </c>
      <c r="M7" s="4" t="str">
        <f t="shared" si="4"/>
        <v>Modern</v>
      </c>
      <c r="N7">
        <v>0</v>
      </c>
    </row>
    <row r="8" spans="1:14" x14ac:dyDescent="0.2">
      <c r="A8">
        <v>1867</v>
      </c>
      <c r="B8" t="s">
        <v>20</v>
      </c>
      <c r="C8" t="s">
        <v>19</v>
      </c>
      <c r="D8" t="s">
        <v>64</v>
      </c>
      <c r="E8" t="s">
        <v>52</v>
      </c>
      <c r="F8" s="3" t="s">
        <v>33</v>
      </c>
      <c r="G8" t="str">
        <f t="shared" si="0"/>
        <v>Female</v>
      </c>
      <c r="H8" s="4">
        <v>9418</v>
      </c>
      <c r="I8" s="3">
        <v>1925</v>
      </c>
      <c r="J8" t="str">
        <f t="shared" si="1"/>
        <v>Margaret Thatcher</v>
      </c>
      <c r="K8" t="str">
        <f t="shared" si="2"/>
        <v>Grantham, UK</v>
      </c>
      <c r="L8" s="3" t="str">
        <f t="shared" si="3"/>
        <v>No</v>
      </c>
      <c r="M8" s="4" t="str">
        <f t="shared" si="4"/>
        <v>Modern</v>
      </c>
      <c r="N8">
        <v>150000</v>
      </c>
    </row>
    <row r="9" spans="1:14" x14ac:dyDescent="0.2">
      <c r="A9">
        <v>9000</v>
      </c>
      <c r="B9" t="s">
        <v>26</v>
      </c>
      <c r="C9" t="s">
        <v>27</v>
      </c>
      <c r="D9" t="s">
        <v>65</v>
      </c>
      <c r="E9" t="s">
        <v>66</v>
      </c>
      <c r="F9" s="3" t="s">
        <v>32</v>
      </c>
      <c r="G9" t="str">
        <f t="shared" si="0"/>
        <v>Male</v>
      </c>
      <c r="H9" s="4">
        <v>5825</v>
      </c>
      <c r="I9" s="3">
        <v>1915</v>
      </c>
      <c r="J9" t="str">
        <f t="shared" si="1"/>
        <v>Frank Sinatra</v>
      </c>
      <c r="K9" t="str">
        <f t="shared" si="2"/>
        <v>Hoboken, NJ, USA</v>
      </c>
      <c r="L9" s="3" t="str">
        <f t="shared" si="3"/>
        <v>Yes</v>
      </c>
      <c r="M9" s="4" t="str">
        <f t="shared" si="4"/>
        <v>Modern</v>
      </c>
      <c r="N9">
        <v>350000</v>
      </c>
    </row>
    <row r="10" spans="1:14" x14ac:dyDescent="0.2">
      <c r="A10">
        <v>7355</v>
      </c>
      <c r="B10" t="s">
        <v>23</v>
      </c>
      <c r="C10" t="s">
        <v>24</v>
      </c>
      <c r="D10" t="s">
        <v>67</v>
      </c>
      <c r="E10" t="s">
        <v>52</v>
      </c>
      <c r="F10" s="3" t="s">
        <v>33</v>
      </c>
      <c r="G10" t="str">
        <f t="shared" si="0"/>
        <v>Female</v>
      </c>
      <c r="H10" s="4" t="s">
        <v>37</v>
      </c>
      <c r="I10" s="3">
        <v>1890</v>
      </c>
      <c r="J10" t="str">
        <f t="shared" si="1"/>
        <v>Agatha Christie</v>
      </c>
      <c r="K10" t="str">
        <f t="shared" si="2"/>
        <v>Torquay, UK</v>
      </c>
      <c r="L10" s="3" t="str">
        <f t="shared" si="3"/>
        <v>No</v>
      </c>
      <c r="M10" s="4" t="str">
        <f t="shared" si="4"/>
        <v>Historical</v>
      </c>
      <c r="N10">
        <v>543200</v>
      </c>
    </row>
    <row r="11" spans="1:14" x14ac:dyDescent="0.2">
      <c r="A11">
        <v>473</v>
      </c>
      <c r="B11" t="s">
        <v>15</v>
      </c>
      <c r="C11" t="s">
        <v>16</v>
      </c>
      <c r="D11" t="s">
        <v>78</v>
      </c>
      <c r="E11" t="s">
        <v>69</v>
      </c>
      <c r="F11" s="3" t="s">
        <v>32</v>
      </c>
      <c r="G11" t="str">
        <f t="shared" si="0"/>
        <v>Male</v>
      </c>
      <c r="H11" s="4" t="s">
        <v>38</v>
      </c>
      <c r="I11" s="3">
        <v>-1393</v>
      </c>
      <c r="J11" t="str">
        <f t="shared" si="1"/>
        <v>Moses Rabenu</v>
      </c>
      <c r="K11" t="str">
        <f t="shared" si="2"/>
        <v>Somewhere, Goshen</v>
      </c>
      <c r="L11" s="3" t="str">
        <f t="shared" si="3"/>
        <v>No</v>
      </c>
      <c r="M11" s="4" t="str">
        <f t="shared" si="4"/>
        <v>Historical</v>
      </c>
      <c r="N11">
        <v>100000000</v>
      </c>
    </row>
    <row r="12" spans="1:14" x14ac:dyDescent="0.2">
      <c r="A12">
        <v>3851</v>
      </c>
      <c r="B12" t="s">
        <v>28</v>
      </c>
      <c r="C12" t="s">
        <v>29</v>
      </c>
      <c r="D12" t="s">
        <v>70</v>
      </c>
      <c r="E12" t="s">
        <v>71</v>
      </c>
      <c r="F12" s="3" t="s">
        <v>32</v>
      </c>
      <c r="G12" t="str">
        <f t="shared" si="0"/>
        <v>Male</v>
      </c>
      <c r="H12" s="4">
        <v>15358</v>
      </c>
      <c r="I12" s="3">
        <v>1942</v>
      </c>
      <c r="J12" t="str">
        <f t="shared" si="1"/>
        <v>Mohammed Ali</v>
      </c>
      <c r="K12" t="str">
        <f t="shared" si="2"/>
        <v>Louisville, KY, USA</v>
      </c>
      <c r="L12" s="3" t="str">
        <f t="shared" si="3"/>
        <v>Yes</v>
      </c>
      <c r="M12" s="4" t="str">
        <f t="shared" si="4"/>
        <v>Modern</v>
      </c>
      <c r="N12">
        <v>9500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8028-1EE9-9940-9D6A-B9BB06A33D53}">
  <dimension ref="A1:L12"/>
  <sheetViews>
    <sheetView zoomScale="120" zoomScaleNormal="12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8.83203125" style="8"/>
    <col min="2" max="3" width="10.5" customWidth="1"/>
    <col min="4" max="10" width="8.83203125" style="3"/>
    <col min="11" max="11" width="8.33203125" style="6" customWidth="1"/>
    <col min="12" max="16384" width="8.83203125" style="6"/>
  </cols>
  <sheetData>
    <row r="1" spans="1:12" s="11" customFormat="1" x14ac:dyDescent="0.2">
      <c r="A1" s="14" t="s">
        <v>0</v>
      </c>
      <c r="B1" s="13" t="s">
        <v>1</v>
      </c>
      <c r="C1" s="13" t="s">
        <v>2</v>
      </c>
      <c r="D1" s="12" t="s">
        <v>3</v>
      </c>
      <c r="E1" s="12" t="s">
        <v>4</v>
      </c>
      <c r="F1" s="12" t="s">
        <v>25</v>
      </c>
      <c r="G1" s="12" t="s">
        <v>18</v>
      </c>
      <c r="H1" s="12" t="s">
        <v>17</v>
      </c>
      <c r="I1" s="12" t="s">
        <v>83</v>
      </c>
      <c r="J1" s="12" t="s">
        <v>82</v>
      </c>
      <c r="K1" s="11" t="s">
        <v>81</v>
      </c>
      <c r="L1" s="11" t="s">
        <v>80</v>
      </c>
    </row>
    <row r="2" spans="1:12" x14ac:dyDescent="0.2">
      <c r="A2" s="8">
        <v>2573</v>
      </c>
      <c r="B2" t="s">
        <v>5</v>
      </c>
      <c r="C2" t="s">
        <v>6</v>
      </c>
      <c r="D2" s="3">
        <v>73</v>
      </c>
      <c r="E2" s="3">
        <v>73</v>
      </c>
      <c r="F2" s="3">
        <v>90</v>
      </c>
      <c r="G2" s="3">
        <v>100</v>
      </c>
      <c r="H2" s="3">
        <v>9</v>
      </c>
      <c r="I2" s="3">
        <v>80</v>
      </c>
      <c r="J2" s="3">
        <f>AVERAGE(D2:G2)</f>
        <v>84</v>
      </c>
      <c r="K2" s="10">
        <v>45082</v>
      </c>
      <c r="L2" s="6">
        <f>COUNTIF(D2:G2,"&gt;=80")/COUNTA(D2:G2)</f>
        <v>0.5</v>
      </c>
    </row>
    <row r="3" spans="1:12" x14ac:dyDescent="0.2">
      <c r="A3" s="8">
        <v>9612</v>
      </c>
      <c r="B3" t="s">
        <v>7</v>
      </c>
      <c r="C3" t="s">
        <v>8</v>
      </c>
      <c r="D3" s="3">
        <v>100</v>
      </c>
      <c r="E3" s="3">
        <v>50</v>
      </c>
      <c r="F3" s="3">
        <v>81</v>
      </c>
      <c r="G3" s="3">
        <v>90</v>
      </c>
      <c r="H3" s="3">
        <v>7</v>
      </c>
      <c r="I3" s="3">
        <v>85</v>
      </c>
      <c r="J3" s="3">
        <f>AVERAGE(D3:G3)</f>
        <v>80.25</v>
      </c>
      <c r="K3" s="10">
        <v>45019</v>
      </c>
      <c r="L3" s="6">
        <f>COUNTIF(D3:G3,"&gt;=80")/COUNTA(D3:G3)</f>
        <v>0.75</v>
      </c>
    </row>
    <row r="4" spans="1:12" x14ac:dyDescent="0.2">
      <c r="A4" s="8">
        <v>5143</v>
      </c>
      <c r="B4" t="s">
        <v>9</v>
      </c>
      <c r="C4" t="s">
        <v>10</v>
      </c>
      <c r="D4" s="3">
        <v>80</v>
      </c>
      <c r="E4" s="3">
        <v>91</v>
      </c>
      <c r="F4" s="3">
        <v>72</v>
      </c>
      <c r="G4" s="3">
        <v>99</v>
      </c>
      <c r="H4" s="3">
        <v>6</v>
      </c>
      <c r="I4" s="3">
        <v>91</v>
      </c>
      <c r="J4" s="3">
        <f>AVERAGE(D4:G4)</f>
        <v>85.5</v>
      </c>
      <c r="K4" s="10">
        <v>45081</v>
      </c>
      <c r="L4" s="6">
        <f>COUNTIF(D4:G4,"&gt;=80")/COUNTA(D4:G4)</f>
        <v>0.75</v>
      </c>
    </row>
    <row r="5" spans="1:12" x14ac:dyDescent="0.2">
      <c r="A5" s="8">
        <v>762</v>
      </c>
      <c r="B5" t="s">
        <v>11</v>
      </c>
      <c r="C5" t="s">
        <v>12</v>
      </c>
      <c r="D5" s="3">
        <v>78</v>
      </c>
      <c r="E5" s="3">
        <v>100</v>
      </c>
      <c r="F5" s="3">
        <v>86</v>
      </c>
      <c r="G5" s="3">
        <v>70</v>
      </c>
      <c r="H5" s="3">
        <v>8</v>
      </c>
      <c r="I5" s="3">
        <v>90</v>
      </c>
      <c r="J5" s="3">
        <f>AVERAGE(D5:G5)</f>
        <v>83.5</v>
      </c>
      <c r="K5" s="10">
        <v>45082</v>
      </c>
      <c r="L5" s="6">
        <f>COUNTIF(D5:G5,"&gt;=80")/COUNTA(D5:G5)</f>
        <v>0.5</v>
      </c>
    </row>
    <row r="6" spans="1:12" x14ac:dyDescent="0.2">
      <c r="A6" s="8">
        <v>93</v>
      </c>
      <c r="B6" t="s">
        <v>13</v>
      </c>
      <c r="C6" t="s">
        <v>14</v>
      </c>
      <c r="D6" s="3">
        <v>91</v>
      </c>
      <c r="E6" s="3">
        <v>40</v>
      </c>
      <c r="F6" s="3">
        <v>73</v>
      </c>
      <c r="G6" s="3">
        <v>65</v>
      </c>
      <c r="H6" s="3">
        <v>10</v>
      </c>
      <c r="I6" s="3">
        <v>30</v>
      </c>
      <c r="J6" s="3">
        <f>AVERAGE(D6:G6)</f>
        <v>67.25</v>
      </c>
      <c r="K6" s="10">
        <v>45019</v>
      </c>
      <c r="L6" s="6">
        <f>COUNTIF(D6:G6,"&gt;=80")/COUNTA(D6:G6)</f>
        <v>0.25</v>
      </c>
    </row>
    <row r="7" spans="1:12" x14ac:dyDescent="0.2">
      <c r="A7" s="8">
        <v>7634</v>
      </c>
      <c r="B7" t="s">
        <v>21</v>
      </c>
      <c r="C7" t="s">
        <v>22</v>
      </c>
      <c r="D7" s="3">
        <v>82</v>
      </c>
      <c r="E7" s="3">
        <v>71</v>
      </c>
      <c r="F7" s="3">
        <v>91</v>
      </c>
      <c r="G7" s="3">
        <v>100</v>
      </c>
      <c r="H7" s="3">
        <v>4</v>
      </c>
      <c r="I7" s="3">
        <v>100</v>
      </c>
      <c r="J7" s="3">
        <f>AVERAGE(D7:G7)</f>
        <v>86</v>
      </c>
      <c r="K7" s="10">
        <v>45077</v>
      </c>
      <c r="L7" s="6">
        <f>COUNTIF(D7:G7,"&gt;=80")/COUNTA(D7:G7)</f>
        <v>0.75</v>
      </c>
    </row>
    <row r="8" spans="1:12" x14ac:dyDescent="0.2">
      <c r="A8" s="8">
        <v>1867</v>
      </c>
      <c r="B8" t="s">
        <v>20</v>
      </c>
      <c r="C8" t="s">
        <v>19</v>
      </c>
      <c r="D8" s="3">
        <v>81</v>
      </c>
      <c r="E8" s="3">
        <v>66</v>
      </c>
      <c r="F8" s="3">
        <v>62</v>
      </c>
      <c r="G8" s="3">
        <v>80</v>
      </c>
      <c r="H8" s="3">
        <v>5</v>
      </c>
      <c r="I8" s="3">
        <v>95</v>
      </c>
      <c r="J8" s="3">
        <f>AVERAGE(D8:G8)</f>
        <v>72.25</v>
      </c>
      <c r="K8" s="10">
        <v>45082</v>
      </c>
      <c r="L8" s="6">
        <f>COUNTIF(D8:G8,"&gt;=80")/COUNTA(D8:G8)</f>
        <v>0.5</v>
      </c>
    </row>
    <row r="9" spans="1:12" x14ac:dyDescent="0.2">
      <c r="A9" s="8">
        <v>9000</v>
      </c>
      <c r="B9" t="s">
        <v>26</v>
      </c>
      <c r="C9" t="s">
        <v>27</v>
      </c>
      <c r="D9" s="3">
        <v>86</v>
      </c>
      <c r="E9" s="3">
        <v>71</v>
      </c>
      <c r="F9" s="3">
        <v>62</v>
      </c>
      <c r="G9" s="3">
        <v>77</v>
      </c>
      <c r="H9" s="3">
        <v>6</v>
      </c>
      <c r="I9" s="3">
        <v>77</v>
      </c>
      <c r="J9" s="3">
        <f>AVERAGE(D9:G9)</f>
        <v>74</v>
      </c>
      <c r="K9" s="10">
        <v>45077</v>
      </c>
      <c r="L9" s="6">
        <f>COUNTIF(D9:G9,"&gt;=80")/COUNTA(D9:G9)</f>
        <v>0.25</v>
      </c>
    </row>
    <row r="10" spans="1:12" x14ac:dyDescent="0.2">
      <c r="A10" s="8">
        <v>7355</v>
      </c>
      <c r="B10" t="s">
        <v>23</v>
      </c>
      <c r="C10" t="s">
        <v>24</v>
      </c>
      <c r="D10" s="3">
        <v>91</v>
      </c>
      <c r="E10" s="3">
        <v>71</v>
      </c>
      <c r="F10" s="3">
        <v>88</v>
      </c>
      <c r="G10" s="3">
        <v>82</v>
      </c>
      <c r="H10" s="3">
        <v>8</v>
      </c>
      <c r="I10" s="3">
        <v>54</v>
      </c>
      <c r="J10" s="3">
        <f>AVERAGE(D10:G10)</f>
        <v>83</v>
      </c>
      <c r="K10" s="10">
        <v>45077</v>
      </c>
      <c r="L10" s="6">
        <f>COUNTIF(D10:G10,"&gt;=80")/COUNTA(D10:G10)</f>
        <v>0.75</v>
      </c>
    </row>
    <row r="11" spans="1:12" x14ac:dyDescent="0.2">
      <c r="A11" s="8">
        <v>473</v>
      </c>
      <c r="B11" t="s">
        <v>15</v>
      </c>
      <c r="C11" t="s">
        <v>16</v>
      </c>
      <c r="D11" s="3">
        <v>70</v>
      </c>
      <c r="E11" s="3">
        <v>50</v>
      </c>
      <c r="F11" s="3">
        <v>80</v>
      </c>
      <c r="G11" s="3">
        <v>100</v>
      </c>
      <c r="H11" s="3">
        <v>10</v>
      </c>
      <c r="I11" s="3">
        <v>66</v>
      </c>
      <c r="J11" s="3">
        <f>AVERAGE(D11:G11)</f>
        <v>75</v>
      </c>
      <c r="K11" s="10">
        <v>45082</v>
      </c>
      <c r="L11" s="6">
        <f>COUNTIF(D11:G11,"&gt;=80")/COUNTA(D11:G11)</f>
        <v>0.5</v>
      </c>
    </row>
    <row r="12" spans="1:12" x14ac:dyDescent="0.2">
      <c r="A12" s="8">
        <v>3851</v>
      </c>
      <c r="B12" t="s">
        <v>28</v>
      </c>
      <c r="C12" t="s">
        <v>29</v>
      </c>
      <c r="D12" s="3">
        <v>85</v>
      </c>
      <c r="E12" s="3">
        <v>81</v>
      </c>
      <c r="F12" s="3">
        <v>92</v>
      </c>
      <c r="G12" s="3">
        <v>95</v>
      </c>
      <c r="H12" s="3">
        <v>7</v>
      </c>
      <c r="I12" s="3">
        <v>13</v>
      </c>
      <c r="J12" s="3">
        <f>AVERAGE(D12:G12)</f>
        <v>88.25</v>
      </c>
      <c r="K12" s="10">
        <v>45082</v>
      </c>
      <c r="L12" s="6">
        <f>COUNTIF(D12:G12,"&gt;=80")/COUNTA(D12:G12)</f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grades</vt:lpstr>
      <vt:lpstr>grades-multiyear</vt:lpstr>
      <vt:lpstr>grades-multiyear-sol</vt:lpstr>
      <vt:lpstr>personal-info</vt:lpstr>
      <vt:lpstr>personal-info-2</vt:lpstr>
      <vt:lpstr>grades-sol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Dotan</dc:creator>
  <cp:lastModifiedBy>Dror Dotan</cp:lastModifiedBy>
  <dcterms:created xsi:type="dcterms:W3CDTF">2023-09-13T04:46:24Z</dcterms:created>
  <dcterms:modified xsi:type="dcterms:W3CDTF">2023-09-29T22:27:00Z</dcterms:modified>
</cp:coreProperties>
</file>